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gionemarche.intra\ormadfs\Dati1\giunta\utenti\PescaAcquacoltura\FEAMP\PRATICHE FEAMP\Mis. 5.68g - PROMOZIONE\Prom. FEAMP 2023\Decreto concessione\"/>
    </mc:Choice>
  </mc:AlternateContent>
  <xr:revisionPtr revIDLastSave="0" documentId="13_ncr:1_{44F5DC7D-9E98-4128-B298-326424F76715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N7" i="1"/>
  <c r="M7" i="1"/>
  <c r="L7" i="1"/>
  <c r="O6" i="1"/>
  <c r="N6" i="1"/>
  <c r="M6" i="1"/>
  <c r="L6" i="1"/>
  <c r="M8" i="1" l="1"/>
  <c r="N9" i="1"/>
  <c r="N8" i="1"/>
  <c r="M9" i="1"/>
  <c r="L9" i="1"/>
  <c r="O9" i="1" l="1"/>
  <c r="I10" i="1"/>
  <c r="H10" i="1"/>
  <c r="M5" i="1" l="1"/>
  <c r="N5" i="1"/>
  <c r="L5" i="1"/>
  <c r="J10" i="1"/>
  <c r="O5" i="1" l="1"/>
  <c r="K10" i="1" l="1"/>
  <c r="O8" i="1" l="1"/>
  <c r="N10" i="1"/>
  <c r="L10" i="1"/>
  <c r="M10" i="1"/>
  <c r="O10" i="1" l="1"/>
</calcChain>
</file>

<file path=xl/sharedStrings.xml><?xml version="1.0" encoding="utf-8"?>
<sst xmlns="http://schemas.openxmlformats.org/spreadsheetml/2006/main" count="41" uniqueCount="41">
  <si>
    <t>Punteggio</t>
  </si>
  <si>
    <t xml:space="preserve">Codice Pratica </t>
  </si>
  <si>
    <t>ID: istruttoria</t>
  </si>
  <si>
    <t>Beneficiario</t>
  </si>
  <si>
    <t>Sede legale</t>
  </si>
  <si>
    <t>P.IVA C.F.</t>
  </si>
  <si>
    <t>Spesa
richiesta</t>
  </si>
  <si>
    <t>Spesa
ammessa</t>
  </si>
  <si>
    <t>Contributo concedibile</t>
  </si>
  <si>
    <t>Contributo concesso</t>
  </si>
  <si>
    <t>TOTALI</t>
  </si>
  <si>
    <t>Comune di Senigallia</t>
  </si>
  <si>
    <t>Comune di Ancona</t>
  </si>
  <si>
    <t>Comune di Fano</t>
  </si>
  <si>
    <t>VIA SAN FRANCESCO D’ASSISI, 76 – 60132 FANO (PU)</t>
  </si>
  <si>
    <t>PIAZZA CARDUCCI, 4 – 60015 FALCONARA MARITTIMA (AN)</t>
  </si>
  <si>
    <t>LARGO XXIV MAGGIO, 1 - 60123 ANCONA (AN)</t>
  </si>
  <si>
    <t>Quota UE cap. 2160310047</t>
  </si>
  <si>
    <t>Quota Stato cap. 2160310046</t>
  </si>
  <si>
    <t>Quota Regione cap. 2160310027</t>
  </si>
  <si>
    <t>PIAZZA ROMA, 8 - 60019 SENIGALLIA (AN)</t>
  </si>
  <si>
    <t>00127440410</t>
  </si>
  <si>
    <t>00332510429</t>
  </si>
  <si>
    <t>00343140422</t>
  </si>
  <si>
    <t>00351040423</t>
  </si>
  <si>
    <t>Comune di Porto San Giorgio</t>
  </si>
  <si>
    <t>01-MCO-2023</t>
  </si>
  <si>
    <t>0944103 - 27/07/2023</t>
  </si>
  <si>
    <t>VIALE V. VENETO, 5 - 63822 PORTO SAN GIORGIO (FM)</t>
  </si>
  <si>
    <t>02-MCO-2023</t>
  </si>
  <si>
    <t>0944447 - 27/07/2023</t>
  </si>
  <si>
    <t>03-MCO-2023</t>
  </si>
  <si>
    <t>04-MCO-2023</t>
  </si>
  <si>
    <t>0956095 - 31/07/2023</t>
  </si>
  <si>
    <t>05-MCO-2023</t>
  </si>
  <si>
    <t>0959741 - 31/07/2023</t>
  </si>
  <si>
    <t>Annualità 2023</t>
  </si>
  <si>
    <t>Totale annualità 2023</t>
  </si>
  <si>
    <t>0951661 - 28/07/2023</t>
  </si>
  <si>
    <t>Comune di Falconara Marittima</t>
  </si>
  <si>
    <t xml:space="preserve">00358090447/81001530443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</si>
</sst>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 &quot;€&quot;* #,##0.00_ ;_ &quot;€&quot;* \-#,##0.00_ ;_ &quot;€&quot;* &quot;-&quot;??_ ;_ @_ "/>
    <numFmt numFmtId="165" formatCode="[$€-2]\ #,##0.00;[Red]\-[$€-2]\ #,##0.00"/>
    <numFmt numFmtId="166" formatCode="#,##0.00_ ;\-#,##0.00\ 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44" fontId="4" fillId="0" borderId="2" xfId="1" applyFont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top" wrapText="1"/>
    </xf>
    <xf numFmtId="44" fontId="1" fillId="0" borderId="1" xfId="0" applyNumberFormat="1" applyFont="1" applyBorder="1"/>
    <xf numFmtId="2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/>
    <xf numFmtId="49" fontId="4" fillId="0" borderId="1" xfId="0" quotePrefix="1" applyNumberFormat="1" applyFont="1" applyBorder="1" applyAlignment="1">
      <alignment horizontal="center" vertical="top" wrapText="1"/>
    </xf>
    <xf numFmtId="166" fontId="4" fillId="0" borderId="2" xfId="1" applyNumberFormat="1" applyFont="1" applyBorder="1" applyAlignment="1">
      <alignment horizontal="right" vertical="center" wrapText="1"/>
    </xf>
    <xf numFmtId="166" fontId="4" fillId="0" borderId="5" xfId="1" applyNumberFormat="1" applyFont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10"/>
  <sheetViews>
    <sheetView tabSelected="1" zoomScaleNormal="100" workbookViewId="0">
      <selection activeCell="G11" sqref="G11"/>
    </sheetView>
  </sheetViews>
  <sheetFormatPr defaultColWidth="11" defaultRowHeight="15.6" x14ac:dyDescent="0.3"/>
  <cols>
    <col min="1" max="1" width="2.8984375" customWidth="1"/>
    <col min="2" max="2" width="10" style="3" customWidth="1"/>
    <col min="3" max="3" width="15.09765625" bestFit="1" customWidth="1"/>
    <col min="4" max="4" width="19.09765625" customWidth="1"/>
    <col min="5" max="5" width="24.69921875" customWidth="1"/>
    <col min="6" max="6" width="41.19921875" customWidth="1"/>
    <col min="7" max="7" width="30" customWidth="1"/>
    <col min="8" max="15" width="14.3984375" customWidth="1"/>
  </cols>
  <sheetData>
    <row r="2" spans="1:15" x14ac:dyDescent="0.3">
      <c r="B2" s="2"/>
      <c r="C2" s="1"/>
      <c r="D2" s="1"/>
      <c r="E2" s="1"/>
      <c r="F2" s="1"/>
      <c r="G2" s="1"/>
      <c r="H2" s="1"/>
      <c r="I2" s="1"/>
      <c r="J2" s="1"/>
      <c r="K2" s="1"/>
      <c r="L2" s="30"/>
      <c r="M2" s="30"/>
      <c r="N2" s="30"/>
      <c r="O2" s="30"/>
    </row>
    <row r="3" spans="1:15" x14ac:dyDescent="0.3">
      <c r="A3" s="23"/>
      <c r="B3" s="24" t="s">
        <v>0</v>
      </c>
      <c r="C3" s="24" t="s">
        <v>1</v>
      </c>
      <c r="D3" s="24" t="s">
        <v>2</v>
      </c>
      <c r="E3" s="24" t="s">
        <v>3</v>
      </c>
      <c r="F3" s="24" t="s">
        <v>4</v>
      </c>
      <c r="G3" s="24" t="s">
        <v>5</v>
      </c>
      <c r="H3" s="31" t="s">
        <v>6</v>
      </c>
      <c r="I3" s="32" t="s">
        <v>7</v>
      </c>
      <c r="J3" s="25" t="s">
        <v>8</v>
      </c>
      <c r="K3" s="26" t="s">
        <v>9</v>
      </c>
      <c r="L3" s="28" t="s">
        <v>36</v>
      </c>
      <c r="M3" s="29"/>
      <c r="N3" s="29"/>
      <c r="O3" s="29"/>
    </row>
    <row r="4" spans="1:15" ht="27.6" x14ac:dyDescent="0.3">
      <c r="A4" s="23"/>
      <c r="B4" s="24"/>
      <c r="C4" s="24"/>
      <c r="D4" s="24"/>
      <c r="E4" s="24"/>
      <c r="F4" s="24"/>
      <c r="G4" s="24"/>
      <c r="H4" s="31"/>
      <c r="I4" s="32"/>
      <c r="J4" s="25"/>
      <c r="K4" s="27"/>
      <c r="L4" s="19" t="s">
        <v>17</v>
      </c>
      <c r="M4" s="20" t="s">
        <v>18</v>
      </c>
      <c r="N4" s="20" t="s">
        <v>19</v>
      </c>
      <c r="O4" s="20" t="s">
        <v>37</v>
      </c>
    </row>
    <row r="5" spans="1:15" ht="17.100000000000001" customHeight="1" x14ac:dyDescent="0.3">
      <c r="A5" s="11">
        <v>1</v>
      </c>
      <c r="B5" s="8">
        <v>1.83</v>
      </c>
      <c r="C5" s="12" t="s">
        <v>26</v>
      </c>
      <c r="D5" s="9" t="s">
        <v>27</v>
      </c>
      <c r="E5" s="9" t="s">
        <v>25</v>
      </c>
      <c r="F5" s="12" t="s">
        <v>28</v>
      </c>
      <c r="G5" s="14" t="s">
        <v>40</v>
      </c>
      <c r="H5" s="21">
        <v>24400</v>
      </c>
      <c r="I5" s="21">
        <v>24400</v>
      </c>
      <c r="J5" s="22">
        <v>19520</v>
      </c>
      <c r="K5" s="22">
        <v>19520</v>
      </c>
      <c r="L5" s="5">
        <f>K5*0.5</f>
        <v>9760</v>
      </c>
      <c r="M5" s="4">
        <f>K5*0.35</f>
        <v>6832</v>
      </c>
      <c r="N5" s="4">
        <f>K5*0.15</f>
        <v>2928</v>
      </c>
      <c r="O5" s="4">
        <f>SUM(N5,M5,L5)</f>
        <v>19520</v>
      </c>
    </row>
    <row r="6" spans="1:15" ht="17.100000000000001" customHeight="1" x14ac:dyDescent="0.3">
      <c r="A6" s="11">
        <v>2</v>
      </c>
      <c r="B6" s="8">
        <v>1.76</v>
      </c>
      <c r="C6" s="12" t="s">
        <v>31</v>
      </c>
      <c r="D6" s="9" t="s">
        <v>38</v>
      </c>
      <c r="E6" s="9" t="s">
        <v>12</v>
      </c>
      <c r="F6" s="13" t="s">
        <v>16</v>
      </c>
      <c r="G6" s="16" t="s">
        <v>24</v>
      </c>
      <c r="H6" s="21">
        <v>70000</v>
      </c>
      <c r="I6" s="21">
        <v>70000</v>
      </c>
      <c r="J6" s="22">
        <v>56000</v>
      </c>
      <c r="K6" s="22">
        <v>56000</v>
      </c>
      <c r="L6" s="18">
        <f t="shared" ref="L6" si="0">K6*0.5</f>
        <v>28000</v>
      </c>
      <c r="M6" s="17">
        <f>K6*0.35</f>
        <v>19600</v>
      </c>
      <c r="N6" s="17">
        <f t="shared" ref="N6" si="1">K6*0.15</f>
        <v>8400</v>
      </c>
      <c r="O6" s="17">
        <f t="shared" ref="O6" si="2">SUM(N6,M6,L6)</f>
        <v>56000</v>
      </c>
    </row>
    <row r="7" spans="1:15" ht="17.100000000000001" customHeight="1" x14ac:dyDescent="0.3">
      <c r="A7" s="11">
        <v>3</v>
      </c>
      <c r="B7" s="8">
        <v>1.57</v>
      </c>
      <c r="C7" s="12" t="s">
        <v>32</v>
      </c>
      <c r="D7" s="9" t="s">
        <v>33</v>
      </c>
      <c r="E7" s="9" t="s">
        <v>11</v>
      </c>
      <c r="F7" s="13" t="s">
        <v>20</v>
      </c>
      <c r="G7" s="16" t="s">
        <v>22</v>
      </c>
      <c r="H7" s="21">
        <v>70000</v>
      </c>
      <c r="I7" s="21">
        <v>70000</v>
      </c>
      <c r="J7" s="22">
        <v>56000</v>
      </c>
      <c r="K7" s="22">
        <v>56000</v>
      </c>
      <c r="L7" s="5">
        <f>K7*0.5</f>
        <v>28000</v>
      </c>
      <c r="M7" s="4">
        <f>K7*0.35</f>
        <v>19600</v>
      </c>
      <c r="N7" s="4">
        <f>K7*0.15</f>
        <v>8400</v>
      </c>
      <c r="O7" s="4">
        <f>SUM(N7,M7,L7)</f>
        <v>56000</v>
      </c>
    </row>
    <row r="8" spans="1:15" ht="17.100000000000001" customHeight="1" x14ac:dyDescent="0.3">
      <c r="A8" s="11">
        <v>4</v>
      </c>
      <c r="B8" s="8">
        <v>1.5</v>
      </c>
      <c r="C8" s="12" t="s">
        <v>29</v>
      </c>
      <c r="D8" s="9" t="s">
        <v>30</v>
      </c>
      <c r="E8" s="9" t="s">
        <v>13</v>
      </c>
      <c r="F8" s="13" t="s">
        <v>14</v>
      </c>
      <c r="G8" s="16" t="s">
        <v>21</v>
      </c>
      <c r="H8" s="21">
        <v>70000</v>
      </c>
      <c r="I8" s="21">
        <v>70000</v>
      </c>
      <c r="J8" s="22">
        <v>56000</v>
      </c>
      <c r="K8" s="22">
        <v>56000</v>
      </c>
      <c r="L8" s="5">
        <v>28000</v>
      </c>
      <c r="M8" s="4">
        <f>K8*0.35</f>
        <v>19600</v>
      </c>
      <c r="N8" s="4">
        <f>K8*0.15</f>
        <v>8400</v>
      </c>
      <c r="O8" s="4">
        <f t="shared" ref="O8" si="3">SUM(N8,M8,L8)</f>
        <v>56000</v>
      </c>
    </row>
    <row r="9" spans="1:15" x14ac:dyDescent="0.3">
      <c r="A9" s="11">
        <v>5</v>
      </c>
      <c r="B9" s="8">
        <v>1.31</v>
      </c>
      <c r="C9" s="12" t="s">
        <v>34</v>
      </c>
      <c r="D9" s="9" t="s">
        <v>35</v>
      </c>
      <c r="E9" s="9" t="s">
        <v>39</v>
      </c>
      <c r="F9" s="13" t="s">
        <v>15</v>
      </c>
      <c r="G9" s="16" t="s">
        <v>23</v>
      </c>
      <c r="H9" s="21">
        <v>47763</v>
      </c>
      <c r="I9" s="21">
        <v>47763</v>
      </c>
      <c r="J9" s="22">
        <v>38210.400000000001</v>
      </c>
      <c r="K9" s="22">
        <v>38210.400000000001</v>
      </c>
      <c r="L9" s="18">
        <f>K9*0.5</f>
        <v>19105.2</v>
      </c>
      <c r="M9" s="17">
        <f>K9*0.35</f>
        <v>13373.64</v>
      </c>
      <c r="N9" s="17">
        <f>K9*0.15</f>
        <v>5731.56</v>
      </c>
      <c r="O9" s="17">
        <f>SUM(N9,M9,L9)</f>
        <v>38210.400000000001</v>
      </c>
    </row>
    <row r="10" spans="1:15" x14ac:dyDescent="0.3">
      <c r="A10" s="11"/>
      <c r="B10" s="10"/>
      <c r="C10" s="11"/>
      <c r="D10" s="11"/>
      <c r="E10" s="11"/>
      <c r="F10" s="10"/>
      <c r="G10" s="6" t="s">
        <v>10</v>
      </c>
      <c r="H10" s="15">
        <f t="shared" ref="H10:O10" si="4">SUM(H5:H9)</f>
        <v>282163</v>
      </c>
      <c r="I10" s="15">
        <f t="shared" si="4"/>
        <v>282163</v>
      </c>
      <c r="J10" s="7">
        <f t="shared" si="4"/>
        <v>225730.4</v>
      </c>
      <c r="K10" s="7">
        <f t="shared" si="4"/>
        <v>225730.4</v>
      </c>
      <c r="L10" s="7">
        <f t="shared" si="4"/>
        <v>112865.2</v>
      </c>
      <c r="M10" s="7">
        <f t="shared" si="4"/>
        <v>79005.64</v>
      </c>
      <c r="N10" s="7">
        <f t="shared" si="4"/>
        <v>33859.56</v>
      </c>
      <c r="O10" s="7">
        <f t="shared" si="4"/>
        <v>225730.4</v>
      </c>
    </row>
  </sheetData>
  <mergeCells count="13">
    <mergeCell ref="F3:F4"/>
    <mergeCell ref="J3:J4"/>
    <mergeCell ref="K3:K4"/>
    <mergeCell ref="L3:O3"/>
    <mergeCell ref="L2:O2"/>
    <mergeCell ref="G3:G4"/>
    <mergeCell ref="H3:H4"/>
    <mergeCell ref="I3:I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Simone Serritelli</cp:lastModifiedBy>
  <cp:lastPrinted>2022-10-07T10:21:53Z</cp:lastPrinted>
  <dcterms:created xsi:type="dcterms:W3CDTF">2020-12-13T21:29:47Z</dcterms:created>
  <dcterms:modified xsi:type="dcterms:W3CDTF">2023-09-12T08:22:27Z</dcterms:modified>
</cp:coreProperties>
</file>